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31" windowWidth="11340" windowHeight="9345" activeTab="0"/>
  </bookViews>
  <sheets>
    <sheet name="oceny" sheetId="1" r:id="rId1"/>
  </sheets>
  <definedNames/>
  <calcPr fullCalcOnLoad="1"/>
</workbook>
</file>

<file path=xl/sharedStrings.xml><?xml version="1.0" encoding="utf-8"?>
<sst xmlns="http://schemas.openxmlformats.org/spreadsheetml/2006/main" count="133" uniqueCount="38">
  <si>
    <t>Lp.</t>
  </si>
  <si>
    <t>Nazwisko i imię</t>
  </si>
  <si>
    <t>ü</t>
  </si>
  <si>
    <t>suma</t>
  </si>
  <si>
    <t>razem:</t>
  </si>
  <si>
    <t>ocena</t>
  </si>
  <si>
    <t>8.3         (2)</t>
  </si>
  <si>
    <t>15.3       (3)</t>
  </si>
  <si>
    <t>22.3       (4)</t>
  </si>
  <si>
    <t>29.3       (5)</t>
  </si>
  <si>
    <t>12.4       (6)</t>
  </si>
  <si>
    <t>19.4       (7)</t>
  </si>
  <si>
    <t>26.4       (8)</t>
  </si>
  <si>
    <t>10.5       (9)</t>
  </si>
  <si>
    <t>17.5     (10)</t>
  </si>
  <si>
    <t>24.5    (11)</t>
  </si>
  <si>
    <t>31.5    (12)</t>
  </si>
  <si>
    <t>7.6       (13)</t>
  </si>
  <si>
    <t>14.6    (14)</t>
  </si>
  <si>
    <t>21.6 (ZBÓJ)</t>
  </si>
  <si>
    <t>Jasiński Łukasz</t>
  </si>
  <si>
    <t>Ejza Paweł</t>
  </si>
  <si>
    <t>Świdzikowski Michał</t>
  </si>
  <si>
    <t>Rojewski Dariusz</t>
  </si>
  <si>
    <t>Kacprzyński Krzysztof</t>
  </si>
  <si>
    <t>Masłyk Rafał</t>
  </si>
  <si>
    <t>Świątkiewicz Kamil</t>
  </si>
  <si>
    <t>Peńsko Adrian</t>
  </si>
  <si>
    <t>Pestkowski Piotr</t>
  </si>
  <si>
    <t>Masłyk Rafał (G-r*2)</t>
  </si>
  <si>
    <t>przepis.</t>
  </si>
  <si>
    <t>Górlicki Michał (nttrung@)</t>
  </si>
  <si>
    <t>ZBÓJ</t>
  </si>
  <si>
    <t>Klonowski Michał</t>
  </si>
  <si>
    <t>Wojcieszek Bartłomiej</t>
  </si>
  <si>
    <t>Suliborski Daniel (15.3 dr Hoa)</t>
  </si>
  <si>
    <t>---</t>
  </si>
  <si>
    <t>Mazurkiewicz Krzysztof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</si>
</sst>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[$-415]d\ mmmm\ yyyy"/>
    <numFmt numFmtId="171" formatCode="dddd"/>
  </numFmts>
  <fonts count="49">
    <font>
      <sz val="10"/>
      <name val="Arial"/>
      <family val="0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Wingdings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Wingdings"/>
      <family val="0"/>
    </font>
    <font>
      <b/>
      <sz val="11"/>
      <color indexed="49"/>
      <name val="Wingdings"/>
      <family val="0"/>
    </font>
    <font>
      <sz val="11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Wingdings"/>
      <family val="0"/>
    </font>
    <font>
      <b/>
      <sz val="11"/>
      <color theme="8"/>
      <name val="Wingdings"/>
      <family val="0"/>
    </font>
    <font>
      <sz val="11"/>
      <color theme="0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0" fontId="5" fillId="34" borderId="15" xfId="0" applyFont="1" applyFill="1" applyBorder="1" applyAlignment="1">
      <alignment/>
    </xf>
    <xf numFmtId="2" fontId="5" fillId="34" borderId="14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6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34" borderId="0" xfId="0" applyNumberFormat="1" applyFont="1" applyFill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168" fontId="6" fillId="35" borderId="15" xfId="0" applyNumberFormat="1" applyFont="1" applyFill="1" applyBorder="1" applyAlignment="1">
      <alignment horizontal="center"/>
    </xf>
    <xf numFmtId="168" fontId="6" fillId="36" borderId="15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5" fillId="33" borderId="18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33" borderId="17" xfId="0" applyFont="1" applyFill="1" applyBorder="1" applyAlignment="1">
      <alignment horizontal="right"/>
    </xf>
    <xf numFmtId="171" fontId="0" fillId="0" borderId="0" xfId="0" applyNumberFormat="1" applyAlignment="1">
      <alignment/>
    </xf>
    <xf numFmtId="2" fontId="5" fillId="37" borderId="14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7" fillId="34" borderId="10" xfId="0" applyFont="1" applyFill="1" applyBorder="1" applyAlignment="1">
      <alignment/>
    </xf>
    <xf numFmtId="2" fontId="48" fillId="38" borderId="14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46" fillId="34" borderId="10" xfId="0" applyFont="1" applyFill="1" applyBorder="1" applyAlignment="1">
      <alignment/>
    </xf>
    <xf numFmtId="2" fontId="6" fillId="34" borderId="0" xfId="0" applyNumberFormat="1" applyFont="1" applyFill="1" applyAlignment="1" quotePrefix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33" borderId="19" xfId="0" applyFont="1" applyFill="1" applyBorder="1" applyAlignment="1" quotePrefix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 quotePrefix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1">
      <pane xSplit="4" ySplit="3" topLeftCell="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1" sqref="D11"/>
    </sheetView>
  </sheetViews>
  <sheetFormatPr defaultColWidth="9.140625" defaultRowHeight="12.75"/>
  <cols>
    <col min="1" max="1" width="5.8515625" style="0" customWidth="1"/>
    <col min="2" max="2" width="38.57421875" style="0" customWidth="1"/>
    <col min="3" max="4" width="10.57421875" style="0" customWidth="1"/>
    <col min="5" max="5" width="3.57421875" style="0" customWidth="1"/>
    <col min="7" max="7" width="3.57421875" style="0" customWidth="1"/>
    <col min="9" max="9" width="3.57421875" style="0" customWidth="1"/>
    <col min="11" max="11" width="3.57421875" style="0" customWidth="1"/>
    <col min="13" max="13" width="3.57421875" style="0" customWidth="1"/>
    <col min="15" max="15" width="3.57421875" style="0" customWidth="1"/>
    <col min="17" max="17" width="3.57421875" style="0" customWidth="1"/>
    <col min="19" max="19" width="3.57421875" style="0" customWidth="1"/>
    <col min="21" max="21" width="3.57421875" style="0" customWidth="1"/>
    <col min="23" max="23" width="3.57421875" style="0" customWidth="1"/>
    <col min="25" max="25" width="3.57421875" style="0" customWidth="1"/>
    <col min="27" max="27" width="3.57421875" style="0" customWidth="1"/>
    <col min="29" max="29" width="3.57421875" style="0" customWidth="1"/>
    <col min="31" max="31" width="2.421875" style="0" customWidth="1"/>
  </cols>
  <sheetData>
    <row r="1" ht="12.75">
      <c r="B1" s="25"/>
    </row>
    <row r="2" ht="12.75">
      <c r="AF2" s="23"/>
    </row>
    <row r="3" spans="1:32" s="1" customFormat="1" ht="36.75" customHeight="1" thickBot="1">
      <c r="A3" s="5" t="s">
        <v>0</v>
      </c>
      <c r="B3" s="5" t="s">
        <v>1</v>
      </c>
      <c r="C3" s="3" t="s">
        <v>3</v>
      </c>
      <c r="D3" s="5" t="s">
        <v>5</v>
      </c>
      <c r="E3" s="36" t="s">
        <v>6</v>
      </c>
      <c r="F3" s="37"/>
      <c r="G3" s="36" t="s">
        <v>7</v>
      </c>
      <c r="H3" s="37"/>
      <c r="I3" s="36" t="s">
        <v>8</v>
      </c>
      <c r="J3" s="37"/>
      <c r="K3" s="36" t="s">
        <v>9</v>
      </c>
      <c r="L3" s="37"/>
      <c r="M3" s="36" t="s">
        <v>10</v>
      </c>
      <c r="N3" s="37"/>
      <c r="O3" s="36" t="s">
        <v>11</v>
      </c>
      <c r="P3" s="37"/>
      <c r="Q3" s="36" t="s">
        <v>12</v>
      </c>
      <c r="R3" s="37"/>
      <c r="S3" s="36" t="s">
        <v>13</v>
      </c>
      <c r="T3" s="37"/>
      <c r="U3" s="36" t="s">
        <v>14</v>
      </c>
      <c r="V3" s="37"/>
      <c r="W3" s="36" t="s">
        <v>15</v>
      </c>
      <c r="X3" s="37"/>
      <c r="Y3" s="36" t="s">
        <v>16</v>
      </c>
      <c r="Z3" s="37"/>
      <c r="AA3" s="38" t="s">
        <v>17</v>
      </c>
      <c r="AB3" s="39"/>
      <c r="AC3" s="36" t="s">
        <v>18</v>
      </c>
      <c r="AD3" s="37"/>
      <c r="AE3" s="36" t="s">
        <v>19</v>
      </c>
      <c r="AF3" s="37"/>
    </row>
    <row r="4" spans="1:32" ht="15">
      <c r="A4" s="19"/>
      <c r="B4" s="20" t="s">
        <v>21</v>
      </c>
      <c r="C4" s="13">
        <f aca="true" t="shared" si="0" ref="C4:C13">SUM(E4:AD4)</f>
        <v>26.5</v>
      </c>
      <c r="D4" s="16">
        <f aca="true" t="shared" si="1" ref="D4:D11">IF(C4*2+8&lt;$C$19,"?",IF(AND(C4&gt;26,C4&lt;=31),3,IF(AND(C4&gt;31,C4&lt;=37),3.5,IF(AND(C4&gt;37,C4&lt;=42),4,IF(AND(C4&gt;42,C4&lt;=47),4.5,IF(C4&gt;47,5,""))))))</f>
        <v>3</v>
      </c>
      <c r="E4" s="2" t="s">
        <v>2</v>
      </c>
      <c r="F4" s="6">
        <f>3+0.5*1</f>
        <v>3.5</v>
      </c>
      <c r="G4" s="2" t="s">
        <v>2</v>
      </c>
      <c r="H4" s="6">
        <f>2+1+1</f>
        <v>4</v>
      </c>
      <c r="I4" s="2" t="s">
        <v>2</v>
      </c>
      <c r="J4" s="6">
        <f>1+1+1+1</f>
        <v>4</v>
      </c>
      <c r="K4" s="2" t="s">
        <v>2</v>
      </c>
      <c r="L4" s="6">
        <f>1+1</f>
        <v>2</v>
      </c>
      <c r="M4" s="2" t="s">
        <v>2</v>
      </c>
      <c r="N4" s="6">
        <v>2</v>
      </c>
      <c r="O4" s="2" t="s">
        <v>2</v>
      </c>
      <c r="P4" s="6">
        <v>2</v>
      </c>
      <c r="Q4" s="2" t="s">
        <v>2</v>
      </c>
      <c r="R4" s="6">
        <v>1</v>
      </c>
      <c r="S4" s="2" t="s">
        <v>2</v>
      </c>
      <c r="T4" s="6">
        <f>1+1+2</f>
        <v>4</v>
      </c>
      <c r="U4" s="2" t="s">
        <v>2</v>
      </c>
      <c r="V4" s="6"/>
      <c r="W4" s="2" t="s">
        <v>2</v>
      </c>
      <c r="X4" s="6"/>
      <c r="Y4" s="2" t="s">
        <v>2</v>
      </c>
      <c r="Z4" s="6"/>
      <c r="AA4" s="27" t="s">
        <v>2</v>
      </c>
      <c r="AB4" s="6"/>
      <c r="AC4" s="2" t="s">
        <v>2</v>
      </c>
      <c r="AD4" s="6">
        <v>4</v>
      </c>
      <c r="AE4" s="9"/>
      <c r="AF4" s="8"/>
    </row>
    <row r="5" spans="1:32" ht="15">
      <c r="A5" s="18"/>
      <c r="B5" s="7" t="s">
        <v>24</v>
      </c>
      <c r="C5" s="14">
        <f t="shared" si="0"/>
        <v>26.5</v>
      </c>
      <c r="D5" s="17">
        <f t="shared" si="1"/>
        <v>3</v>
      </c>
      <c r="E5" s="9"/>
      <c r="F5" s="8"/>
      <c r="G5" s="9" t="s">
        <v>2</v>
      </c>
      <c r="H5" s="8">
        <v>4</v>
      </c>
      <c r="I5" s="9"/>
      <c r="J5" s="26">
        <f>1+1+1+1</f>
        <v>4</v>
      </c>
      <c r="K5" s="9" t="s">
        <v>2</v>
      </c>
      <c r="L5" s="8">
        <f>1+0.5+1+1</f>
        <v>3.5</v>
      </c>
      <c r="M5" s="9" t="s">
        <v>2</v>
      </c>
      <c r="N5" s="8">
        <v>2</v>
      </c>
      <c r="O5" s="9"/>
      <c r="P5" s="26">
        <v>2</v>
      </c>
      <c r="Q5" s="9"/>
      <c r="R5" s="26">
        <v>2</v>
      </c>
      <c r="S5" s="9" t="s">
        <v>2</v>
      </c>
      <c r="T5" s="8">
        <v>4</v>
      </c>
      <c r="U5" s="9" t="s">
        <v>2</v>
      </c>
      <c r="V5" s="8"/>
      <c r="W5" s="9" t="s">
        <v>2</v>
      </c>
      <c r="X5" s="8"/>
      <c r="Y5" s="9"/>
      <c r="Z5" s="8"/>
      <c r="AA5" s="32" t="s">
        <v>2</v>
      </c>
      <c r="AB5" s="8">
        <f>0+1</f>
        <v>1</v>
      </c>
      <c r="AC5" s="9" t="s">
        <v>2</v>
      </c>
      <c r="AD5" s="8">
        <v>4</v>
      </c>
      <c r="AE5" s="9"/>
      <c r="AF5" s="8"/>
    </row>
    <row r="6" spans="1:32" ht="15">
      <c r="A6" s="19">
        <v>3</v>
      </c>
      <c r="B6" s="20" t="s">
        <v>20</v>
      </c>
      <c r="C6" s="13">
        <f t="shared" si="0"/>
        <v>7</v>
      </c>
      <c r="D6" s="16">
        <v>2</v>
      </c>
      <c r="E6" s="2" t="s">
        <v>2</v>
      </c>
      <c r="F6" s="6">
        <f>3+1+1</f>
        <v>5</v>
      </c>
      <c r="G6" s="2" t="s">
        <v>2</v>
      </c>
      <c r="H6" s="6">
        <f>1+3*0</f>
        <v>1</v>
      </c>
      <c r="I6" s="2" t="s">
        <v>2</v>
      </c>
      <c r="J6" s="6">
        <v>1</v>
      </c>
      <c r="K6" s="2"/>
      <c r="L6" s="26"/>
      <c r="M6" s="2" t="s">
        <v>2</v>
      </c>
      <c r="N6" s="6"/>
      <c r="O6" s="2"/>
      <c r="P6" s="6"/>
      <c r="Q6" s="2"/>
      <c r="R6" s="6"/>
      <c r="S6" s="2"/>
      <c r="T6" s="6"/>
      <c r="U6" s="2"/>
      <c r="V6" s="6"/>
      <c r="W6" s="2" t="s">
        <v>2</v>
      </c>
      <c r="X6" s="6"/>
      <c r="Y6" s="2" t="s">
        <v>2</v>
      </c>
      <c r="Z6" s="6">
        <f>4*0</f>
        <v>0</v>
      </c>
      <c r="AA6" s="27" t="s">
        <v>2</v>
      </c>
      <c r="AB6" s="6">
        <f>4*0</f>
        <v>0</v>
      </c>
      <c r="AC6" s="2"/>
      <c r="AD6" s="6"/>
      <c r="AE6" s="9"/>
      <c r="AF6" s="8"/>
    </row>
    <row r="7" spans="1:32" ht="15">
      <c r="A7" s="18">
        <v>4</v>
      </c>
      <c r="B7" s="7" t="s">
        <v>29</v>
      </c>
      <c r="C7" s="14">
        <f t="shared" si="0"/>
        <v>26.5</v>
      </c>
      <c r="D7" s="17">
        <f t="shared" si="1"/>
        <v>3</v>
      </c>
      <c r="E7" s="32" t="s">
        <v>2</v>
      </c>
      <c r="F7" s="8">
        <f>0+0+4</f>
        <v>4</v>
      </c>
      <c r="G7" s="9" t="s">
        <v>2</v>
      </c>
      <c r="H7" s="8">
        <f>1+1+1+1</f>
        <v>4</v>
      </c>
      <c r="I7" s="9" t="s">
        <v>2</v>
      </c>
      <c r="J7" s="8">
        <f>1+1+1+1</f>
        <v>4</v>
      </c>
      <c r="K7" s="9" t="s">
        <v>2</v>
      </c>
      <c r="L7" s="8">
        <f>1+1+1+1</f>
        <v>4</v>
      </c>
      <c r="M7" s="9"/>
      <c r="N7" s="26"/>
      <c r="O7" s="9"/>
      <c r="P7" s="26"/>
      <c r="Q7" s="9" t="s">
        <v>2</v>
      </c>
      <c r="R7" s="8">
        <v>2.5</v>
      </c>
      <c r="S7" s="9"/>
      <c r="T7" s="30"/>
      <c r="U7" s="9" t="s">
        <v>2</v>
      </c>
      <c r="V7" s="8">
        <v>4</v>
      </c>
      <c r="W7" s="9" t="s">
        <v>2</v>
      </c>
      <c r="X7" s="8"/>
      <c r="Y7" s="9" t="s">
        <v>2</v>
      </c>
      <c r="Z7" s="8"/>
      <c r="AA7" s="32" t="s">
        <v>2</v>
      </c>
      <c r="AB7" s="8"/>
      <c r="AC7" s="9" t="s">
        <v>2</v>
      </c>
      <c r="AD7" s="8">
        <v>4</v>
      </c>
      <c r="AE7" s="9"/>
      <c r="AF7" s="8"/>
    </row>
    <row r="8" spans="1:32" ht="15">
      <c r="A8" s="19">
        <v>5</v>
      </c>
      <c r="B8" s="20" t="s">
        <v>27</v>
      </c>
      <c r="C8" s="13">
        <f t="shared" si="0"/>
        <v>8</v>
      </c>
      <c r="D8" s="16">
        <v>2</v>
      </c>
      <c r="E8" s="2"/>
      <c r="F8" s="6"/>
      <c r="G8" s="2"/>
      <c r="H8" s="26">
        <f>1+1+1+1</f>
        <v>4</v>
      </c>
      <c r="I8" s="2"/>
      <c r="J8" s="26">
        <f>1+1+2</f>
        <v>4</v>
      </c>
      <c r="K8" s="2" t="s">
        <v>2</v>
      </c>
      <c r="L8" s="6"/>
      <c r="M8" s="2" t="s">
        <v>2</v>
      </c>
      <c r="N8" s="6"/>
      <c r="O8" s="2" t="s">
        <v>2</v>
      </c>
      <c r="P8" s="6"/>
      <c r="Q8" s="2"/>
      <c r="R8" s="6"/>
      <c r="S8" s="2"/>
      <c r="T8" s="6"/>
      <c r="U8" s="2"/>
      <c r="V8" s="6"/>
      <c r="W8" s="2"/>
      <c r="X8" s="6"/>
      <c r="Y8" s="2"/>
      <c r="Z8" s="6"/>
      <c r="AA8" s="27" t="s">
        <v>2</v>
      </c>
      <c r="AB8" s="6"/>
      <c r="AC8" s="2"/>
      <c r="AD8" s="6"/>
      <c r="AE8" s="9"/>
      <c r="AF8" s="8"/>
    </row>
    <row r="9" spans="1:32" ht="15">
      <c r="A9" s="18">
        <v>6</v>
      </c>
      <c r="B9" s="7" t="s">
        <v>23</v>
      </c>
      <c r="C9" s="14">
        <f t="shared" si="0"/>
        <v>4</v>
      </c>
      <c r="D9" s="17">
        <v>2</v>
      </c>
      <c r="E9" s="9"/>
      <c r="F9" s="26"/>
      <c r="G9" s="9" t="s">
        <v>2</v>
      </c>
      <c r="H9" s="8">
        <f>2+1+1</f>
        <v>4</v>
      </c>
      <c r="I9" s="9"/>
      <c r="J9" s="26"/>
      <c r="K9" s="9"/>
      <c r="L9" s="26"/>
      <c r="M9" s="9" t="s">
        <v>2</v>
      </c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32" t="s">
        <v>2</v>
      </c>
      <c r="AB9" s="8"/>
      <c r="AC9" s="9"/>
      <c r="AD9" s="8"/>
      <c r="AE9" s="34"/>
      <c r="AF9" s="35"/>
    </row>
    <row r="10" spans="1:32" ht="15">
      <c r="A10" s="19">
        <v>7</v>
      </c>
      <c r="B10" s="20" t="s">
        <v>26</v>
      </c>
      <c r="C10" s="13" t="s">
        <v>32</v>
      </c>
      <c r="D10" s="16">
        <v>2</v>
      </c>
      <c r="E10" s="2"/>
      <c r="F10" s="6"/>
      <c r="G10" s="2" t="s">
        <v>2</v>
      </c>
      <c r="H10" s="6">
        <f>0*4</f>
        <v>0</v>
      </c>
      <c r="I10" s="2" t="s">
        <v>2</v>
      </c>
      <c r="J10" s="6"/>
      <c r="K10" s="2"/>
      <c r="L10" s="6"/>
      <c r="M10" s="2"/>
      <c r="N10" s="6"/>
      <c r="O10" s="2"/>
      <c r="P10" s="6"/>
      <c r="Q10" s="2" t="s">
        <v>2</v>
      </c>
      <c r="R10" s="6">
        <v>1</v>
      </c>
      <c r="S10" s="2" t="s">
        <v>2</v>
      </c>
      <c r="T10" s="6">
        <v>1</v>
      </c>
      <c r="U10" s="2"/>
      <c r="V10" s="6"/>
      <c r="W10" s="2" t="s">
        <v>2</v>
      </c>
      <c r="X10" s="6"/>
      <c r="Y10" s="2"/>
      <c r="Z10" s="6"/>
      <c r="AA10" s="27" t="s">
        <v>2</v>
      </c>
      <c r="AB10" s="6"/>
      <c r="AC10" s="2"/>
      <c r="AD10" s="6"/>
      <c r="AE10" s="9"/>
      <c r="AF10" s="8"/>
    </row>
    <row r="11" spans="1:32" ht="15">
      <c r="A11" s="18"/>
      <c r="B11" s="7" t="s">
        <v>22</v>
      </c>
      <c r="C11" s="14">
        <f t="shared" si="0"/>
        <v>39</v>
      </c>
      <c r="D11" s="17">
        <f t="shared" si="1"/>
        <v>4</v>
      </c>
      <c r="E11" s="9" t="s">
        <v>2</v>
      </c>
      <c r="F11" s="8">
        <f>3+1</f>
        <v>4</v>
      </c>
      <c r="G11" s="9" t="s">
        <v>2</v>
      </c>
      <c r="H11" s="8">
        <f>3+1</f>
        <v>4</v>
      </c>
      <c r="I11" s="9"/>
      <c r="J11" s="26">
        <v>4</v>
      </c>
      <c r="K11" s="9" t="s">
        <v>2</v>
      </c>
      <c r="L11" s="8">
        <f>(1+1)+1+1</f>
        <v>4</v>
      </c>
      <c r="M11" s="9" t="s">
        <v>2</v>
      </c>
      <c r="N11" s="8">
        <f>2*2</f>
        <v>4</v>
      </c>
      <c r="O11" s="9" t="s">
        <v>2</v>
      </c>
      <c r="P11" s="8">
        <f>2*1+2</f>
        <v>4</v>
      </c>
      <c r="Q11" s="29" t="s">
        <v>2</v>
      </c>
      <c r="R11" s="8">
        <f>1.5*2</f>
        <v>3</v>
      </c>
      <c r="S11" s="9" t="s">
        <v>2</v>
      </c>
      <c r="T11" s="8">
        <f>1+3</f>
        <v>4</v>
      </c>
      <c r="U11" s="9" t="s">
        <v>2</v>
      </c>
      <c r="V11" s="8">
        <f>1+3</f>
        <v>4</v>
      </c>
      <c r="W11" s="9" t="s">
        <v>2</v>
      </c>
      <c r="X11" s="8">
        <v>4</v>
      </c>
      <c r="Y11" s="9" t="s">
        <v>2</v>
      </c>
      <c r="Z11" s="8"/>
      <c r="AA11" s="32" t="s">
        <v>2</v>
      </c>
      <c r="AB11" s="8"/>
      <c r="AC11" s="9"/>
      <c r="AD11" s="8"/>
      <c r="AE11" s="9"/>
      <c r="AF11" s="8"/>
    </row>
    <row r="12" spans="1:32" ht="15">
      <c r="A12" s="19"/>
      <c r="B12" s="20"/>
      <c r="C12" s="13"/>
      <c r="D12" s="16"/>
      <c r="E12" s="2"/>
      <c r="F12" s="6"/>
      <c r="G12" s="2"/>
      <c r="H12" s="6"/>
      <c r="I12" s="2"/>
      <c r="J12" s="6"/>
      <c r="K12" s="2"/>
      <c r="L12" s="6"/>
      <c r="M12" s="2"/>
      <c r="N12" s="6"/>
      <c r="O12" s="2"/>
      <c r="P12" s="6"/>
      <c r="Q12" s="2"/>
      <c r="R12" s="6"/>
      <c r="S12" s="2"/>
      <c r="T12" s="6"/>
      <c r="U12" s="2"/>
      <c r="V12" s="6"/>
      <c r="W12" s="2"/>
      <c r="X12" s="6"/>
      <c r="Y12" s="2"/>
      <c r="Z12" s="6"/>
      <c r="AA12" s="27"/>
      <c r="AB12" s="6"/>
      <c r="AC12" s="2"/>
      <c r="AD12" s="6"/>
      <c r="AE12" s="9"/>
      <c r="AF12" s="8"/>
    </row>
    <row r="13" spans="1:32" ht="15">
      <c r="A13" s="18">
        <v>9</v>
      </c>
      <c r="B13" s="7" t="s">
        <v>28</v>
      </c>
      <c r="C13" s="14">
        <f t="shared" si="0"/>
        <v>1</v>
      </c>
      <c r="D13" s="17">
        <v>2</v>
      </c>
      <c r="E13" s="9"/>
      <c r="F13" s="8"/>
      <c r="G13" s="9"/>
      <c r="H13" s="26">
        <f>1</f>
        <v>1</v>
      </c>
      <c r="I13" s="9"/>
      <c r="J13" s="26"/>
      <c r="K13" s="9"/>
      <c r="L13" s="26"/>
      <c r="M13" s="9" t="s">
        <v>2</v>
      </c>
      <c r="N13" s="8"/>
      <c r="O13" s="9" t="s">
        <v>2</v>
      </c>
      <c r="P13" s="8"/>
      <c r="Q13" s="9" t="s">
        <v>2</v>
      </c>
      <c r="R13" s="8"/>
      <c r="S13" s="9"/>
      <c r="T13" s="8"/>
      <c r="U13" s="9"/>
      <c r="V13" s="8"/>
      <c r="W13" s="9" t="s">
        <v>2</v>
      </c>
      <c r="X13" s="8"/>
      <c r="Y13" s="9"/>
      <c r="Z13" s="8"/>
      <c r="AA13" s="32" t="s">
        <v>2</v>
      </c>
      <c r="AB13" s="8"/>
      <c r="AC13" s="9"/>
      <c r="AD13" s="8"/>
      <c r="AE13" s="9"/>
      <c r="AF13" s="8"/>
    </row>
    <row r="14" spans="1:32" ht="15">
      <c r="A14" s="19">
        <v>10</v>
      </c>
      <c r="B14" s="20" t="s">
        <v>37</v>
      </c>
      <c r="C14" s="13" t="s">
        <v>30</v>
      </c>
      <c r="D14" s="16">
        <v>3</v>
      </c>
      <c r="E14" s="2"/>
      <c r="F14" s="6"/>
      <c r="G14" s="2"/>
      <c r="H14" s="6"/>
      <c r="I14" s="2"/>
      <c r="J14" s="6"/>
      <c r="K14" s="2"/>
      <c r="L14" s="6"/>
      <c r="M14" s="2"/>
      <c r="N14" s="6"/>
      <c r="O14" s="2"/>
      <c r="P14" s="6"/>
      <c r="Q14" s="2"/>
      <c r="R14" s="6"/>
      <c r="S14" s="2"/>
      <c r="T14" s="6"/>
      <c r="U14" s="2"/>
      <c r="V14" s="6"/>
      <c r="W14" s="2"/>
      <c r="X14" s="6"/>
      <c r="Y14" s="2"/>
      <c r="Z14" s="6"/>
      <c r="AA14" s="2"/>
      <c r="AB14" s="6"/>
      <c r="AC14" s="2"/>
      <c r="AD14" s="6"/>
      <c r="AE14" s="9"/>
      <c r="AF14" s="8"/>
    </row>
    <row r="15" spans="1:32" ht="15">
      <c r="A15" s="18">
        <v>11</v>
      </c>
      <c r="B15" s="7" t="s">
        <v>31</v>
      </c>
      <c r="C15" s="14" t="s">
        <v>30</v>
      </c>
      <c r="D15" s="17">
        <v>3.5</v>
      </c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</row>
    <row r="16" spans="1:32" ht="15">
      <c r="A16" s="19">
        <v>12</v>
      </c>
      <c r="B16" s="20" t="s">
        <v>33</v>
      </c>
      <c r="C16" s="13">
        <f>SUM(E16:AD16)</f>
        <v>0</v>
      </c>
      <c r="D16" s="16">
        <v>2</v>
      </c>
      <c r="E16" s="2"/>
      <c r="F16" s="6"/>
      <c r="G16" s="2"/>
      <c r="H16" s="6"/>
      <c r="I16" s="2"/>
      <c r="J16" s="6"/>
      <c r="K16" s="2"/>
      <c r="L16" s="6"/>
      <c r="M16" s="2"/>
      <c r="N16" s="6"/>
      <c r="O16" s="2"/>
      <c r="P16" s="6"/>
      <c r="Q16" s="2"/>
      <c r="R16" s="6"/>
      <c r="S16" s="2"/>
      <c r="T16" s="6"/>
      <c r="U16" s="2"/>
      <c r="V16" s="6"/>
      <c r="W16" s="2"/>
      <c r="X16" s="6"/>
      <c r="Y16" s="2"/>
      <c r="Z16" s="6"/>
      <c r="AA16" s="27" t="s">
        <v>2</v>
      </c>
      <c r="AB16" s="6"/>
      <c r="AC16" s="2"/>
      <c r="AD16" s="6"/>
      <c r="AE16" s="9"/>
      <c r="AF16" s="8"/>
    </row>
    <row r="17" spans="1:32" ht="15">
      <c r="A17" s="18">
        <v>13</v>
      </c>
      <c r="B17" s="7" t="s">
        <v>35</v>
      </c>
      <c r="C17" s="33" t="s">
        <v>36</v>
      </c>
      <c r="D17" s="17">
        <v>3</v>
      </c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32" t="s">
        <v>2</v>
      </c>
      <c r="AB17" s="8"/>
      <c r="AC17" s="9"/>
      <c r="AD17" s="8"/>
      <c r="AE17" s="9"/>
      <c r="AF17" s="8"/>
    </row>
    <row r="18" spans="1:32" ht="15">
      <c r="A18" s="19">
        <v>14</v>
      </c>
      <c r="B18" s="20" t="s">
        <v>34</v>
      </c>
      <c r="C18" s="13">
        <f>SUM(E18:AD18)</f>
        <v>0</v>
      </c>
      <c r="D18" s="16">
        <v>2</v>
      </c>
      <c r="E18" s="2"/>
      <c r="F18" s="6"/>
      <c r="G18" s="2"/>
      <c r="H18" s="6"/>
      <c r="I18" s="2"/>
      <c r="J18" s="6"/>
      <c r="K18" s="2"/>
      <c r="L18" s="6"/>
      <c r="M18" s="2"/>
      <c r="N18" s="6"/>
      <c r="O18" s="2"/>
      <c r="P18" s="6"/>
      <c r="Q18" s="2"/>
      <c r="R18" s="6"/>
      <c r="S18" s="2"/>
      <c r="T18" s="6"/>
      <c r="U18" s="2"/>
      <c r="V18" s="6"/>
      <c r="W18" s="2"/>
      <c r="X18" s="6"/>
      <c r="Y18" s="2"/>
      <c r="Z18" s="6"/>
      <c r="AA18" s="27" t="s">
        <v>2</v>
      </c>
      <c r="AB18" s="6"/>
      <c r="AC18" s="2"/>
      <c r="AD18" s="6"/>
      <c r="AE18" s="9"/>
      <c r="AF18" s="8"/>
    </row>
    <row r="19" spans="1:32" ht="15.75" thickBot="1">
      <c r="A19" s="24"/>
      <c r="B19" s="4" t="s">
        <v>4</v>
      </c>
      <c r="C19" s="10">
        <f>SUM(E19:AD19)</f>
        <v>52</v>
      </c>
      <c r="D19" s="15"/>
      <c r="E19" s="11"/>
      <c r="F19" s="12">
        <v>4</v>
      </c>
      <c r="G19" s="11"/>
      <c r="H19" s="12">
        <v>4</v>
      </c>
      <c r="I19" s="11"/>
      <c r="J19" s="12">
        <v>4</v>
      </c>
      <c r="K19" s="11"/>
      <c r="L19" s="12">
        <v>4</v>
      </c>
      <c r="M19" s="11"/>
      <c r="N19" s="12">
        <v>4</v>
      </c>
      <c r="O19" s="11"/>
      <c r="P19" s="12">
        <v>4</v>
      </c>
      <c r="Q19" s="11"/>
      <c r="R19" s="12">
        <v>4</v>
      </c>
      <c r="S19" s="11"/>
      <c r="T19" s="12">
        <v>4</v>
      </c>
      <c r="U19" s="11"/>
      <c r="V19" s="12">
        <v>4</v>
      </c>
      <c r="W19" s="11"/>
      <c r="X19" s="12">
        <v>4</v>
      </c>
      <c r="Y19" s="11"/>
      <c r="Z19" s="12">
        <v>4</v>
      </c>
      <c r="AA19" s="11"/>
      <c r="AB19" s="12">
        <v>4</v>
      </c>
      <c r="AC19" s="11"/>
      <c r="AD19" s="12">
        <v>4</v>
      </c>
      <c r="AE19" s="22"/>
      <c r="AF19" s="21"/>
    </row>
    <row r="23" spans="3:26" ht="12.75">
      <c r="C23" s="28">
        <f>1/(1+EXP(-10))</f>
        <v>0.9999546021312976</v>
      </c>
      <c r="L23">
        <f>-SUM(L25:L31)</f>
        <v>1.9219280948873623</v>
      </c>
      <c r="Z23">
        <f>1/18</f>
        <v>0.05555555555555555</v>
      </c>
    </row>
    <row r="24" ht="12.75">
      <c r="F24">
        <f>SUM(H25:H32)</f>
        <v>5</v>
      </c>
    </row>
    <row r="25" spans="3:12" ht="12.75">
      <c r="C25">
        <f>EXP(-10)</f>
        <v>4.5399929762484854E-05</v>
      </c>
      <c r="H25" s="31">
        <v>2</v>
      </c>
      <c r="J25">
        <f>H25/$F$24</f>
        <v>0.4</v>
      </c>
      <c r="L25">
        <f>IF(J25&lt;&gt;0,J25*LOG(J25,2),0)</f>
        <v>-0.5287712379549449</v>
      </c>
    </row>
    <row r="26" spans="8:12" ht="12.75">
      <c r="H26" s="31">
        <v>1</v>
      </c>
      <c r="J26">
        <f>H26/$F$24</f>
        <v>0.2</v>
      </c>
      <c r="L26">
        <f>IF(J26&lt;&gt;0,J26*LOG(J26,2),0)</f>
        <v>-0.46438561897747244</v>
      </c>
    </row>
    <row r="27" spans="8:12" ht="12.75">
      <c r="H27" s="31">
        <v>1</v>
      </c>
      <c r="J27">
        <f>H27/$F$24</f>
        <v>0.2</v>
      </c>
      <c r="L27">
        <f>IF(J27&lt;&gt;0,J27*LOG(J27,2),0)</f>
        <v>-0.46438561897747244</v>
      </c>
    </row>
    <row r="28" spans="8:12" ht="12.75">
      <c r="H28" s="31">
        <v>1</v>
      </c>
      <c r="J28">
        <f>H28/$F$24</f>
        <v>0.2</v>
      </c>
      <c r="L28">
        <f>IF(J28&lt;&gt;0,J28*LOG(J28,2),0)</f>
        <v>-0.46438561897747244</v>
      </c>
    </row>
    <row r="29" spans="8:12" ht="12.75">
      <c r="H29" s="31">
        <v>0</v>
      </c>
      <c r="J29">
        <f>H29/$F$24</f>
        <v>0</v>
      </c>
      <c r="L29">
        <f>IF(J29&lt;&gt;0,J29*LOG(J29,2),0)</f>
        <v>0</v>
      </c>
    </row>
    <row r="30" ht="12.75">
      <c r="H30" s="31"/>
    </row>
    <row r="31" ht="12.75">
      <c r="H31" s="31"/>
    </row>
    <row r="32" ht="12.75">
      <c r="H32" s="31"/>
    </row>
    <row r="33" ht="12.75">
      <c r="H33" s="31"/>
    </row>
    <row r="74" spans="2:12" ht="15">
      <c r="B74" s="20" t="s">
        <v>21</v>
      </c>
      <c r="C74" s="13">
        <f>SUM(E74:AD74)</f>
        <v>4.5</v>
      </c>
      <c r="D74" s="16" t="str">
        <f>IF(C74*2+8&lt;$C$19,"?",IF(AND(C74&gt;26,C74&lt;=31),3,IF(AND(C74&gt;31,C74&lt;=37),3.5,IF(AND(C74&gt;37,C74&lt;=42),4,IF(AND(C74&gt;42,C74&lt;=47),4.5,IF(C74&gt;47,5,""))))))</f>
        <v>?</v>
      </c>
      <c r="E74" s="2" t="s">
        <v>2</v>
      </c>
      <c r="F74" s="6">
        <f>3+0.5*1</f>
        <v>3.5</v>
      </c>
      <c r="G74" s="2" t="s">
        <v>2</v>
      </c>
      <c r="H74" s="6">
        <f>1+3*0</f>
        <v>1</v>
      </c>
      <c r="I74" s="2" t="s">
        <v>2</v>
      </c>
      <c r="J74" s="6"/>
      <c r="K74" s="2" t="s">
        <v>2</v>
      </c>
      <c r="L74" s="6"/>
    </row>
    <row r="75" spans="2:12" ht="15">
      <c r="B75" s="7" t="s">
        <v>24</v>
      </c>
      <c r="C75" s="14">
        <f>SUM(E75:AD75)</f>
        <v>0</v>
      </c>
      <c r="D75" s="17" t="str">
        <f>IF(C75*2+8&lt;$C$19,"?",IF(AND(C75&gt;26,C75&lt;=31),3,IF(AND(C75&gt;31,C75&lt;=37),3.5,IF(AND(C75&gt;37,C75&lt;=42),4,IF(AND(C75&gt;42,C75&lt;=47),4.5,IF(C75&gt;47,5,""))))))</f>
        <v>?</v>
      </c>
      <c r="E75" s="9"/>
      <c r="F75" s="26"/>
      <c r="G75" s="9" t="s">
        <v>2</v>
      </c>
      <c r="H75" s="8"/>
      <c r="I75" s="9"/>
      <c r="J75" s="26"/>
      <c r="K75" s="9" t="s">
        <v>2</v>
      </c>
      <c r="L75" s="8"/>
    </row>
    <row r="76" spans="2:12" ht="15">
      <c r="B76" s="20" t="s">
        <v>20</v>
      </c>
      <c r="C76" s="13">
        <f>SUM(E76:AD76)</f>
        <v>7</v>
      </c>
      <c r="D76" s="16" t="str">
        <f>IF(C76*2+8&lt;$C$19,"?",IF(AND(C76&gt;26,C76&lt;=31),3,IF(AND(C76&gt;31,C76&lt;=37),3.5,IF(AND(C76&gt;37,C76&lt;=42),4,IF(AND(C76&gt;42,C76&lt;=47),4.5,IF(C76&gt;47,5,""))))))</f>
        <v>?</v>
      </c>
      <c r="E76" s="2" t="s">
        <v>2</v>
      </c>
      <c r="F76" s="6">
        <f>3+1+1</f>
        <v>5</v>
      </c>
      <c r="G76" s="2" t="s">
        <v>2</v>
      </c>
      <c r="H76" s="6">
        <f>1+3*0</f>
        <v>1</v>
      </c>
      <c r="I76" s="2" t="s">
        <v>2</v>
      </c>
      <c r="J76" s="6">
        <v>1</v>
      </c>
      <c r="K76" s="2"/>
      <c r="L76" s="6"/>
    </row>
    <row r="77" spans="2:12" ht="15">
      <c r="B77" s="7" t="s">
        <v>23</v>
      </c>
      <c r="C77" s="14">
        <f>SUM(E77:AD77)</f>
        <v>0</v>
      </c>
      <c r="D77" s="17" t="str">
        <f>IF(C77*2+8&lt;$C$19,"?",IF(AND(C77&gt;26,C77&lt;=31),3,IF(AND(C77&gt;31,C77&lt;=37),3.5,IF(AND(C77&gt;37,C77&lt;=42),4,IF(AND(C77&gt;42,C77&lt;=47),4.5,IF(C77&gt;47,5,""))))))</f>
        <v>?</v>
      </c>
      <c r="E77" s="9"/>
      <c r="F77" s="26"/>
      <c r="G77" s="9" t="s">
        <v>2</v>
      </c>
      <c r="H77" s="8"/>
      <c r="I77" s="9"/>
      <c r="J77" s="26"/>
      <c r="K77" s="9"/>
      <c r="L77" s="26"/>
    </row>
    <row r="78" spans="2:12" ht="15">
      <c r="B78" s="20" t="s">
        <v>22</v>
      </c>
      <c r="C78" s="13">
        <f>SUM(E78:AD78)</f>
        <v>5</v>
      </c>
      <c r="D78" s="16" t="str">
        <f>IF(C78*2+8&lt;$C$19,"?",IF(AND(C78&gt;26,C78&lt;=31),3,IF(AND(C78&gt;31,C78&lt;=37),3.5,IF(AND(C78&gt;37,C78&lt;=42),4,IF(AND(C78&gt;42,C78&lt;=47),4.5,IF(C78&gt;47,5,""))))))</f>
        <v>?</v>
      </c>
      <c r="E78" s="2" t="s">
        <v>2</v>
      </c>
      <c r="F78" s="6">
        <f>3+1</f>
        <v>4</v>
      </c>
      <c r="G78" s="2" t="s">
        <v>2</v>
      </c>
      <c r="H78" s="6">
        <v>1</v>
      </c>
      <c r="I78" s="2"/>
      <c r="J78" s="26"/>
      <c r="K78" s="27" t="s">
        <v>2</v>
      </c>
      <c r="L78" s="6"/>
    </row>
    <row r="79" spans="2:12" ht="15">
      <c r="B79" s="7"/>
      <c r="C79" s="14"/>
      <c r="D79" s="17"/>
      <c r="E79" s="9"/>
      <c r="F79" s="8"/>
      <c r="G79" s="9"/>
      <c r="H79" s="8"/>
      <c r="I79" s="9"/>
      <c r="J79" s="8"/>
      <c r="K79" s="9"/>
      <c r="L79" s="8"/>
    </row>
    <row r="80" spans="2:12" ht="15">
      <c r="B80" s="20" t="s">
        <v>25</v>
      </c>
      <c r="C80" s="13">
        <f>SUM(E80:AD80)</f>
        <v>6</v>
      </c>
      <c r="D80" s="16" t="str">
        <f>IF(C80*2+8&lt;$C$19,"?",IF(AND(C80&gt;26,C80&lt;=31),3,IF(AND(C80&gt;31,C80&lt;=37),3.5,IF(AND(C80&gt;37,C80&lt;=42),4,IF(AND(C80&gt;42,C80&lt;=47),4.5,IF(C80&gt;47,5,""))))))</f>
        <v>?</v>
      </c>
      <c r="E80" s="2"/>
      <c r="F80" s="26"/>
      <c r="G80" s="2" t="s">
        <v>2</v>
      </c>
      <c r="H80" s="6">
        <f>1+1*0+1+1</f>
        <v>3</v>
      </c>
      <c r="I80" s="2" t="s">
        <v>2</v>
      </c>
      <c r="J80" s="6">
        <f>1+1+0+1</f>
        <v>3</v>
      </c>
      <c r="K80" s="2"/>
      <c r="L80" s="6"/>
    </row>
    <row r="81" spans="2:12" ht="15">
      <c r="B81" s="7" t="s">
        <v>26</v>
      </c>
      <c r="C81" s="14">
        <f>SUM(E81:AD81)</f>
        <v>0</v>
      </c>
      <c r="D81" s="17" t="str">
        <f>IF(C81*2+8&lt;$C$19,"?",IF(AND(C81&gt;26,C81&lt;=31),3,IF(AND(C81&gt;31,C81&lt;=37),3.5,IF(AND(C81&gt;37,C81&lt;=42),4,IF(AND(C81&gt;42,C81&lt;=47),4.5,IF(C81&gt;47,5,""))))))</f>
        <v>?</v>
      </c>
      <c r="E81" s="9"/>
      <c r="F81" s="8"/>
      <c r="G81" s="9" t="s">
        <v>2</v>
      </c>
      <c r="H81" s="8">
        <f>4*0</f>
        <v>0</v>
      </c>
      <c r="I81" s="9" t="s">
        <v>2</v>
      </c>
      <c r="J81" s="8"/>
      <c r="K81" s="9"/>
      <c r="L81" s="8"/>
    </row>
    <row r="82" spans="2:12" ht="15">
      <c r="B82" s="20"/>
      <c r="C82" s="13"/>
      <c r="D82" s="16"/>
      <c r="E82" s="2"/>
      <c r="F82" s="6"/>
      <c r="G82" s="2"/>
      <c r="H82" s="6"/>
      <c r="I82" s="2"/>
      <c r="J82" s="6"/>
      <c r="K82" s="2"/>
      <c r="L82" s="6"/>
    </row>
    <row r="83" spans="2:12" ht="15">
      <c r="B83" s="7" t="s">
        <v>27</v>
      </c>
      <c r="C83" s="14">
        <f>SUM(E83:AD83)</f>
        <v>0</v>
      </c>
      <c r="D83" s="17" t="str">
        <f>IF(C83*2+8&lt;$C$19,"?",IF(AND(C83&gt;26,C83&lt;=31),3,IF(AND(C83&gt;31,C83&lt;=37),3.5,IF(AND(C83&gt;37,C83&lt;=42),4,IF(AND(C83&gt;42,C83&lt;=47),4.5,IF(C83&gt;47,5,""))))))</f>
        <v>?</v>
      </c>
      <c r="E83" s="9"/>
      <c r="F83" s="8"/>
      <c r="G83" s="9"/>
      <c r="H83" s="26"/>
      <c r="I83" s="9"/>
      <c r="J83" s="26"/>
      <c r="K83" s="9" t="s">
        <v>2</v>
      </c>
      <c r="L83" s="8"/>
    </row>
  </sheetData>
  <sheetProtection/>
  <mergeCells count="15">
    <mergeCell ref="Q3:R3"/>
    <mergeCell ref="E3:F3"/>
    <mergeCell ref="G3:H3"/>
    <mergeCell ref="I3:J3"/>
    <mergeCell ref="K3:L3"/>
    <mergeCell ref="M3:N3"/>
    <mergeCell ref="O3:P3"/>
    <mergeCell ref="AE9:AF9"/>
    <mergeCell ref="S3:T3"/>
    <mergeCell ref="AE3:AF3"/>
    <mergeCell ref="U3:V3"/>
    <mergeCell ref="W3:X3"/>
    <mergeCell ref="Y3:Z3"/>
    <mergeCell ref="AA3:AB3"/>
    <mergeCell ref="AC3:AD3"/>
  </mergeCells>
  <conditionalFormatting sqref="D4:D20">
    <cfRule type="cellIs" priority="25" dxfId="0" operator="equal" stopIfTrue="1">
      <formula>2</formula>
    </cfRule>
  </conditionalFormatting>
  <conditionalFormatting sqref="D74:D83">
    <cfRule type="cellIs" priority="1" dxfId="0" operator="equal" stopIfTrue="1">
      <formula>2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PJWSTK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ddan</dc:creator>
  <cp:keywords/>
  <dc:description/>
  <cp:lastModifiedBy>PJWSTK</cp:lastModifiedBy>
  <dcterms:created xsi:type="dcterms:W3CDTF">2003-03-11T16:57:58Z</dcterms:created>
  <dcterms:modified xsi:type="dcterms:W3CDTF">2010-06-21T14:58:36Z</dcterms:modified>
  <cp:category/>
  <cp:version/>
  <cp:contentType/>
  <cp:contentStatus/>
</cp:coreProperties>
</file>