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065" windowHeight="10035" activeTab="1"/>
  </bookViews>
  <sheets>
    <sheet name="analityczne" sheetId="1" r:id="rId1"/>
    <sheet name="euler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<sst xmlns="http://schemas.openxmlformats.org/spreadsheetml/2006/main" count="81" uniqueCount="50">
  <si>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r>
      <t>V</t>
    </r>
    <r>
      <rPr>
        <vertAlign val="subscript"/>
        <sz val="11"/>
        <color indexed="8"/>
        <rFont val="Calibri"/>
        <family val="2"/>
      </rPr>
      <t>0</t>
    </r>
  </si>
  <si>
    <t>g</t>
  </si>
  <si>
    <t>alfa</t>
  </si>
  <si>
    <t>delta t</t>
  </si>
  <si>
    <r>
      <t>V</t>
    </r>
    <r>
      <rPr>
        <vertAlign val="subscript"/>
        <sz val="11"/>
        <color indexed="8"/>
        <rFont val="Calibri"/>
        <family val="2"/>
      </rPr>
      <t>oy</t>
    </r>
  </si>
  <si>
    <r>
      <t>V</t>
    </r>
    <r>
      <rPr>
        <vertAlign val="subscript"/>
        <sz val="11"/>
        <color indexed="8"/>
        <rFont val="Calibri"/>
        <family val="2"/>
      </rPr>
      <t>ox</t>
    </r>
  </si>
  <si>
    <r>
      <t>t</t>
    </r>
    <r>
      <rPr>
        <vertAlign val="subscript"/>
        <sz val="11"/>
        <color indexed="8"/>
        <rFont val="Calibri"/>
        <family val="2"/>
      </rPr>
      <t>0</t>
    </r>
  </si>
  <si>
    <t>Jednostka</t>
  </si>
  <si>
    <t>Wartość</t>
  </si>
  <si>
    <t>Wymiar</t>
  </si>
  <si>
    <r>
      <t>m/s</t>
    </r>
    <r>
      <rPr>
        <vertAlign val="superscript"/>
        <sz val="11"/>
        <color indexed="8"/>
        <rFont val="Calibri"/>
        <family val="2"/>
      </rPr>
      <t>2</t>
    </r>
  </si>
  <si>
    <t>m/s</t>
  </si>
  <si>
    <t>stopnie</t>
  </si>
  <si>
    <t>s</t>
  </si>
  <si>
    <t>przyspieszenie ziemskie</t>
  </si>
  <si>
    <t>prędkość początkowa</t>
  </si>
  <si>
    <t>kąt wyrzucenia</t>
  </si>
  <si>
    <t>czas początkowy</t>
  </si>
  <si>
    <t>krok czasowy</t>
  </si>
  <si>
    <r>
      <t>rzut V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na oś x</t>
    </r>
  </si>
  <si>
    <r>
      <t>Rzut V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na oś y</t>
    </r>
  </si>
  <si>
    <t>Automatycznie przeliczane na radiany</t>
  </si>
  <si>
    <t>Opis</t>
  </si>
  <si>
    <t>Autor:</t>
  </si>
  <si>
    <t>Zadanie:</t>
  </si>
  <si>
    <t>FIZYKA</t>
  </si>
  <si>
    <t>wypełnia użytkownik</t>
  </si>
  <si>
    <t>Uwaga:</t>
  </si>
  <si>
    <t>oblicza funkcja</t>
  </si>
  <si>
    <t>t</t>
  </si>
  <si>
    <t>x</t>
  </si>
  <si>
    <t>y</t>
  </si>
  <si>
    <t>cosinus alfa</t>
  </si>
  <si>
    <t>sinus alfa</t>
  </si>
  <si>
    <r>
      <t>t</t>
    </r>
    <r>
      <rPr>
        <vertAlign val="subscript"/>
        <sz val="11"/>
        <color indexed="8"/>
        <rFont val="Calibri"/>
        <family val="2"/>
      </rPr>
      <t>max</t>
    </r>
  </si>
  <si>
    <t>przewidywany czas lotu</t>
  </si>
  <si>
    <r>
      <t>V</t>
    </r>
    <r>
      <rPr>
        <b/>
        <vertAlign val="subscript"/>
        <sz val="11"/>
        <color indexed="8"/>
        <rFont val="Calibri"/>
        <family val="2"/>
      </rPr>
      <t>x1</t>
    </r>
  </si>
  <si>
    <r>
      <t>V</t>
    </r>
    <r>
      <rPr>
        <b/>
        <vertAlign val="subscript"/>
        <sz val="11"/>
        <color indexed="8"/>
        <rFont val="Calibri"/>
        <family val="2"/>
      </rPr>
      <t>x2</t>
    </r>
  </si>
  <si>
    <t>nieucze.sie.pl</t>
  </si>
  <si>
    <t>ZAD1.</t>
  </si>
  <si>
    <t>Wyjaśnienie znaczeń</t>
  </si>
  <si>
    <t>przeliczane na radiany auto</t>
  </si>
  <si>
    <t>cos alfa</t>
  </si>
  <si>
    <t>sin alfa</t>
  </si>
  <si>
    <t>Kwit Przemek s6190</t>
  </si>
  <si>
    <r>
      <rPr>
        <b/>
        <i/>
        <u val="single"/>
        <sz val="11"/>
        <color indexed="8"/>
        <rFont val="Calibri"/>
        <family val="2"/>
      </rPr>
      <t>ZAD 2</t>
    </r>
    <r>
      <rPr>
        <i/>
        <sz val="11"/>
        <color indexed="8"/>
        <rFont val="Calibri"/>
        <family val="2"/>
      </rPr>
      <t>.</t>
    </r>
  </si>
  <si>
    <t>różnice skończone</t>
  </si>
  <si>
    <t>Euler</t>
  </si>
  <si>
    <t>Równania różniczkowe</t>
  </si>
  <si>
    <t>Siła grawitacji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</si>
</sst>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1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3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dashed"/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34" borderId="15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1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6" borderId="2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47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0" fillId="37" borderId="0" xfId="0" applyFill="1" applyBorder="1" applyAlignment="1">
      <alignment horizontal="right"/>
    </xf>
    <xf numFmtId="0" fontId="0" fillId="37" borderId="0" xfId="0" applyFill="1" applyAlignment="1">
      <alignment/>
    </xf>
    <xf numFmtId="0" fontId="1" fillId="38" borderId="17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0" fillId="38" borderId="20" xfId="0" applyFill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0" fillId="23" borderId="11" xfId="0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19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4" xfId="0" applyFill="1" applyBorder="1" applyAlignment="1">
      <alignment/>
    </xf>
    <xf numFmtId="0" fontId="0" fillId="16" borderId="11" xfId="0" applyFill="1" applyBorder="1" applyAlignment="1">
      <alignment/>
    </xf>
    <xf numFmtId="0" fontId="0" fillId="19" borderId="21" xfId="0" applyFill="1" applyBorder="1" applyAlignment="1">
      <alignment/>
    </xf>
    <xf numFmtId="0" fontId="0" fillId="39" borderId="16" xfId="0" applyFill="1" applyBorder="1" applyAlignment="1" applyProtection="1">
      <alignment horizontal="center"/>
      <protection hidden="1"/>
    </xf>
    <xf numFmtId="0" fontId="0" fillId="40" borderId="0" xfId="0" applyFill="1" applyAlignment="1">
      <alignment/>
    </xf>
    <xf numFmtId="0" fontId="0" fillId="40" borderId="16" xfId="0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29" fillId="37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Analitycznie</a:t>
            </a:r>
          </a:p>
        </c:rich>
      </c:tx>
      <c:layout>
        <c:manualLayout>
          <c:xMode val="factor"/>
          <c:yMode val="factor"/>
          <c:x val="0.00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125"/>
          <c:w val="0.92675"/>
          <c:h val="0.7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analityczne!$C$16:$C$40</c:f>
              <c:numCache/>
            </c:numRef>
          </c:xVal>
          <c:yVal>
            <c:numRef>
              <c:f>analityczne!$D$16:$D$40</c:f>
              <c:numCache/>
            </c:numRef>
          </c:yVal>
          <c:smooth val="1"/>
        </c:ser>
        <c:axId val="41665331"/>
        <c:axId val="39443660"/>
      </c:scatterChart>
      <c:valAx>
        <c:axId val="4166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660"/>
        <c:crosses val="autoZero"/>
        <c:crossBetween val="midCat"/>
        <c:dispUnits/>
      </c:valAx>
      <c:valAx>
        <c:axId val="3944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5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-0.00475"/>
          <c:w val="0.94425"/>
          <c:h val="0.96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euler!$C$15:$C$40</c:f>
              <c:numCache/>
            </c:numRef>
          </c:xVal>
          <c:yVal>
            <c:numRef>
              <c:f>euler!$D$15:$D$40</c:f>
              <c:numCache/>
            </c:numRef>
          </c:yVal>
          <c:smooth val="1"/>
        </c:ser>
        <c:axId val="19448621"/>
        <c:axId val="40819862"/>
      </c:scatterChart>
      <c:valAx>
        <c:axId val="1944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19862"/>
        <c:crosses val="autoZero"/>
        <c:crossBetween val="midCat"/>
        <c:dispUnits/>
      </c:valAx>
      <c:valAx>
        <c:axId val="408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86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180975</xdr:rowOff>
    </xdr:from>
    <xdr:to>
      <xdr:col>8</xdr:col>
      <xdr:colOff>266700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4495800" y="2971800"/>
        <a:ext cx="51625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42</xdr:row>
      <xdr:rowOff>38100</xdr:rowOff>
    </xdr:from>
    <xdr:to>
      <xdr:col>7</xdr:col>
      <xdr:colOff>304800</xdr:colOff>
      <xdr:row>67</xdr:row>
      <xdr:rowOff>57150</xdr:rowOff>
    </xdr:to>
    <xdr:graphicFrame>
      <xdr:nvGraphicFramePr>
        <xdr:cNvPr id="1" name="Chart 3"/>
        <xdr:cNvGraphicFramePr/>
      </xdr:nvGraphicFramePr>
      <xdr:xfrm>
        <a:off x="981075" y="8353425"/>
        <a:ext cx="8105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3">
      <selection activeCell="E3" sqref="E3"/>
    </sheetView>
  </sheetViews>
  <sheetFormatPr defaultColWidth="9.140625" defaultRowHeight="15"/>
  <cols>
    <col min="1" max="1" width="10.7109375" style="0" customWidth="1"/>
    <col min="2" max="2" width="10.00390625" style="0" customWidth="1"/>
    <col min="3" max="3" width="18.7109375" style="0" customWidth="1"/>
    <col min="4" max="4" width="26.57421875" style="0" customWidth="1"/>
    <col min="5" max="5" width="22.140625" style="0" customWidth="1"/>
    <col min="6" max="6" width="34.421875" style="0" customWidth="1"/>
  </cols>
  <sheetData>
    <row r="1" spans="1:6" ht="18.75">
      <c r="A1" s="1" t="s">
        <v>25</v>
      </c>
      <c r="B1" s="1" t="s">
        <v>24</v>
      </c>
      <c r="C1" s="7">
        <v>2</v>
      </c>
      <c r="D1" s="1"/>
      <c r="E1" s="11" t="s">
        <v>27</v>
      </c>
      <c r="F1" s="10" t="s">
        <v>26</v>
      </c>
    </row>
    <row r="2" spans="1:6" ht="18.75">
      <c r="A2" s="1"/>
      <c r="B2" s="1" t="s">
        <v>23</v>
      </c>
      <c r="C2" s="1" t="s">
        <v>38</v>
      </c>
      <c r="D2" s="1"/>
      <c r="F2" s="12" t="s">
        <v>28</v>
      </c>
    </row>
    <row r="5" spans="2:6" ht="15">
      <c r="B5" s="15" t="s">
        <v>7</v>
      </c>
      <c r="C5" s="16" t="s">
        <v>8</v>
      </c>
      <c r="D5" s="17" t="s">
        <v>9</v>
      </c>
      <c r="E5" s="17" t="s">
        <v>22</v>
      </c>
      <c r="F5" s="18"/>
    </row>
    <row r="6" spans="2:6" ht="17.25">
      <c r="B6" s="8" t="s">
        <v>1</v>
      </c>
      <c r="C6" s="9">
        <v>9.81</v>
      </c>
      <c r="D6" s="2" t="s">
        <v>10</v>
      </c>
      <c r="E6" s="3" t="s">
        <v>14</v>
      </c>
      <c r="F6" s="5"/>
    </row>
    <row r="7" spans="2:6" ht="18">
      <c r="B7" s="8" t="s">
        <v>0</v>
      </c>
      <c r="C7" s="9">
        <v>16.3</v>
      </c>
      <c r="D7" s="2" t="s">
        <v>11</v>
      </c>
      <c r="E7" s="3" t="s">
        <v>15</v>
      </c>
      <c r="F7" s="5"/>
    </row>
    <row r="8" spans="2:6" ht="15">
      <c r="B8" s="8" t="s">
        <v>2</v>
      </c>
      <c r="C8" s="9">
        <v>46</v>
      </c>
      <c r="D8" s="2" t="s">
        <v>12</v>
      </c>
      <c r="E8" s="3" t="s">
        <v>16</v>
      </c>
      <c r="F8" s="5" t="s">
        <v>21</v>
      </c>
    </row>
    <row r="9" spans="2:6" ht="18">
      <c r="B9" s="8" t="s">
        <v>6</v>
      </c>
      <c r="C9" s="9">
        <v>0</v>
      </c>
      <c r="D9" s="2" t="s">
        <v>13</v>
      </c>
      <c r="E9" s="3" t="s">
        <v>17</v>
      </c>
      <c r="F9" s="5"/>
    </row>
    <row r="10" spans="2:6" ht="15">
      <c r="B10" s="8" t="s">
        <v>3</v>
      </c>
      <c r="C10" s="9">
        <v>0.1</v>
      </c>
      <c r="D10" s="2" t="s">
        <v>13</v>
      </c>
      <c r="E10" s="3" t="s">
        <v>18</v>
      </c>
      <c r="F10" s="5"/>
    </row>
    <row r="11" spans="2:6" ht="18">
      <c r="B11" s="4" t="s">
        <v>5</v>
      </c>
      <c r="C11" s="13">
        <f>C7*COS(RADIANS(C8))</f>
        <v>11.322931438481655</v>
      </c>
      <c r="D11" s="3" t="s">
        <v>11</v>
      </c>
      <c r="E11" s="3" t="s">
        <v>19</v>
      </c>
      <c r="F11" s="5" t="s">
        <v>32</v>
      </c>
    </row>
    <row r="12" spans="2:6" ht="18">
      <c r="B12" s="4" t="s">
        <v>4</v>
      </c>
      <c r="C12" s="19">
        <f>C7*SIN(RADIANS(C8))</f>
        <v>11.725238745520013</v>
      </c>
      <c r="D12" s="3" t="s">
        <v>11</v>
      </c>
      <c r="E12" s="3" t="s">
        <v>20</v>
      </c>
      <c r="F12" s="5" t="s">
        <v>33</v>
      </c>
    </row>
    <row r="13" spans="2:6" ht="18">
      <c r="B13" s="6" t="s">
        <v>34</v>
      </c>
      <c r="C13" s="26">
        <f>2*C12/C6</f>
        <v>2.390466614784916</v>
      </c>
      <c r="D13" s="20" t="s">
        <v>13</v>
      </c>
      <c r="E13" s="20" t="s">
        <v>35</v>
      </c>
      <c r="F13" s="21"/>
    </row>
    <row r="15" spans="2:4" ht="15">
      <c r="B15" s="15" t="s">
        <v>29</v>
      </c>
      <c r="C15" s="17" t="s">
        <v>30</v>
      </c>
      <c r="D15" s="22" t="s">
        <v>31</v>
      </c>
    </row>
    <row r="16" spans="2:4" ht="15">
      <c r="B16" s="23">
        <f>C9</f>
        <v>0</v>
      </c>
      <c r="C16" s="14">
        <f aca="true" t="shared" si="0" ref="C16:C33">C$11*B16</f>
        <v>0</v>
      </c>
      <c r="D16" s="24">
        <f aca="true" t="shared" si="1" ref="D16:D21">C$12*B16-(C$6*B16^2)/2</f>
        <v>0</v>
      </c>
    </row>
    <row r="17" spans="2:4" ht="15">
      <c r="B17" s="23">
        <f>B16+C$10</f>
        <v>0.1</v>
      </c>
      <c r="C17" s="14">
        <f t="shared" si="0"/>
        <v>1.1322931438481656</v>
      </c>
      <c r="D17" s="24">
        <f t="shared" si="1"/>
        <v>1.1234738745520012</v>
      </c>
    </row>
    <row r="18" spans="2:4" ht="15">
      <c r="B18" s="23">
        <f>B17+C$10</f>
        <v>0.2</v>
      </c>
      <c r="C18" s="14">
        <f t="shared" si="0"/>
        <v>2.264586287696331</v>
      </c>
      <c r="D18" s="24">
        <f t="shared" si="1"/>
        <v>2.1488477491040023</v>
      </c>
    </row>
    <row r="19" spans="2:4" ht="15">
      <c r="B19" s="23">
        <f>B18+C$10</f>
        <v>0.30000000000000004</v>
      </c>
      <c r="C19" s="14">
        <f t="shared" si="0"/>
        <v>3.3968794315444972</v>
      </c>
      <c r="D19" s="24">
        <f t="shared" si="1"/>
        <v>3.0761216236560043</v>
      </c>
    </row>
    <row r="20" spans="2:4" ht="15">
      <c r="B20" s="23">
        <f>B19+C$10</f>
        <v>0.4</v>
      </c>
      <c r="C20" s="14">
        <f t="shared" si="0"/>
        <v>4.529172575392662</v>
      </c>
      <c r="D20" s="24">
        <f t="shared" si="1"/>
        <v>3.905295498208005</v>
      </c>
    </row>
    <row r="21" spans="2:4" ht="15">
      <c r="B21" s="23">
        <f>B20+C$10</f>
        <v>0.5</v>
      </c>
      <c r="C21" s="14">
        <f t="shared" si="0"/>
        <v>5.6614657192408275</v>
      </c>
      <c r="D21" s="24">
        <f t="shared" si="1"/>
        <v>4.636369372760006</v>
      </c>
    </row>
    <row r="22" spans="2:4" ht="15">
      <c r="B22" s="23">
        <f aca="true" t="shared" si="2" ref="B22:B33">B21+C$10</f>
        <v>0.6</v>
      </c>
      <c r="C22" s="14">
        <f t="shared" si="0"/>
        <v>6.793758863088993</v>
      </c>
      <c r="D22" s="24">
        <f aca="true" t="shared" si="3" ref="D22:D33">C$12*B22-(C$6*B22^2)/2</f>
        <v>5.269343247312008</v>
      </c>
    </row>
    <row r="23" spans="2:4" ht="15">
      <c r="B23" s="23">
        <f t="shared" si="2"/>
        <v>0.7</v>
      </c>
      <c r="C23" s="14">
        <f t="shared" si="0"/>
        <v>7.926052006937158</v>
      </c>
      <c r="D23" s="24">
        <f t="shared" si="3"/>
        <v>5.80421712186401</v>
      </c>
    </row>
    <row r="24" spans="2:4" ht="15">
      <c r="B24" s="23">
        <f t="shared" si="2"/>
        <v>0.7999999999999999</v>
      </c>
      <c r="C24" s="14">
        <f t="shared" si="0"/>
        <v>9.058345150785323</v>
      </c>
      <c r="D24" s="24">
        <f t="shared" si="3"/>
        <v>6.24099099641601</v>
      </c>
    </row>
    <row r="25" spans="2:4" ht="15">
      <c r="B25" s="23">
        <f t="shared" si="2"/>
        <v>0.8999999999999999</v>
      </c>
      <c r="C25" s="14">
        <f t="shared" si="0"/>
        <v>10.190638294633489</v>
      </c>
      <c r="D25" s="24">
        <f t="shared" si="3"/>
        <v>6.579664870968012</v>
      </c>
    </row>
    <row r="26" spans="2:4" ht="15">
      <c r="B26" s="23">
        <f t="shared" si="2"/>
        <v>0.9999999999999999</v>
      </c>
      <c r="C26" s="14">
        <f t="shared" si="0"/>
        <v>11.322931438481653</v>
      </c>
      <c r="D26" s="24">
        <f t="shared" si="3"/>
        <v>6.820238745520012</v>
      </c>
    </row>
    <row r="27" spans="2:4" ht="15">
      <c r="B27" s="23">
        <f t="shared" si="2"/>
        <v>1.0999999999999999</v>
      </c>
      <c r="C27" s="14">
        <f t="shared" si="0"/>
        <v>12.45522458232982</v>
      </c>
      <c r="D27" s="24">
        <f t="shared" si="3"/>
        <v>6.962712620072015</v>
      </c>
    </row>
    <row r="28" spans="2:4" ht="15">
      <c r="B28" s="23">
        <f t="shared" si="2"/>
        <v>1.2</v>
      </c>
      <c r="C28" s="14">
        <f t="shared" si="0"/>
        <v>13.587517726177985</v>
      </c>
      <c r="D28" s="24">
        <f t="shared" si="3"/>
        <v>7.007086494624016</v>
      </c>
    </row>
    <row r="29" spans="2:4" ht="15">
      <c r="B29" s="23">
        <f t="shared" si="2"/>
        <v>1.3</v>
      </c>
      <c r="C29" s="14">
        <f t="shared" si="0"/>
        <v>14.719810870026151</v>
      </c>
      <c r="D29" s="24">
        <f t="shared" si="3"/>
        <v>6.953360369176016</v>
      </c>
    </row>
    <row r="30" spans="2:4" ht="15">
      <c r="B30" s="23">
        <f t="shared" si="2"/>
        <v>1.4000000000000001</v>
      </c>
      <c r="C30" s="14">
        <f t="shared" si="0"/>
        <v>15.85210401387432</v>
      </c>
      <c r="D30" s="24">
        <f t="shared" si="3"/>
        <v>6.801534243728016</v>
      </c>
    </row>
    <row r="31" spans="2:4" ht="15">
      <c r="B31" s="23">
        <f t="shared" si="2"/>
        <v>1.5000000000000002</v>
      </c>
      <c r="C31" s="14">
        <f t="shared" si="0"/>
        <v>16.984397157722483</v>
      </c>
      <c r="D31" s="24">
        <f t="shared" si="3"/>
        <v>6.551608118280017</v>
      </c>
    </row>
    <row r="32" spans="2:4" ht="15">
      <c r="B32" s="23">
        <f t="shared" si="2"/>
        <v>1.6000000000000003</v>
      </c>
      <c r="C32" s="14">
        <f t="shared" si="0"/>
        <v>18.116690301570653</v>
      </c>
      <c r="D32" s="24">
        <f t="shared" si="3"/>
        <v>6.203581992832019</v>
      </c>
    </row>
    <row r="33" spans="2:4" ht="15">
      <c r="B33" s="25">
        <f t="shared" si="2"/>
        <v>1.7000000000000004</v>
      </c>
      <c r="C33" s="26">
        <f t="shared" si="0"/>
        <v>19.24898344541882</v>
      </c>
      <c r="D33" s="27">
        <f t="shared" si="3"/>
        <v>5.757455867384017</v>
      </c>
    </row>
    <row r="34" spans="2:4" ht="15">
      <c r="B34" s="25">
        <f aca="true" t="shared" si="4" ref="B34:B40">B33+C$10</f>
        <v>1.8000000000000005</v>
      </c>
      <c r="C34" s="26">
        <f aca="true" t="shared" si="5" ref="C34:C40">C$11*B34</f>
        <v>20.381276589266985</v>
      </c>
      <c r="D34" s="27">
        <f aca="true" t="shared" si="6" ref="D34:D40">C$12*B34-(C$6*B34^2)/2</f>
        <v>5.21322974193602</v>
      </c>
    </row>
    <row r="35" spans="2:4" ht="15">
      <c r="B35" s="25">
        <f t="shared" si="4"/>
        <v>1.9000000000000006</v>
      </c>
      <c r="C35" s="26">
        <f t="shared" si="5"/>
        <v>21.51356973311515</v>
      </c>
      <c r="D35" s="27">
        <f t="shared" si="6"/>
        <v>4.570903616488021</v>
      </c>
    </row>
    <row r="36" spans="2:4" ht="15">
      <c r="B36" s="25">
        <f t="shared" si="4"/>
        <v>2.0000000000000004</v>
      </c>
      <c r="C36" s="26">
        <f t="shared" si="5"/>
        <v>22.645862876963314</v>
      </c>
      <c r="D36" s="27">
        <f t="shared" si="6"/>
        <v>3.830477491040021</v>
      </c>
    </row>
    <row r="37" spans="2:4" ht="15">
      <c r="B37" s="25">
        <f t="shared" si="4"/>
        <v>2.1000000000000005</v>
      </c>
      <c r="C37" s="26">
        <f t="shared" si="5"/>
        <v>23.778156020811483</v>
      </c>
      <c r="D37" s="27">
        <f t="shared" si="6"/>
        <v>2.9919513655920227</v>
      </c>
    </row>
    <row r="38" spans="2:4" ht="15">
      <c r="B38" s="25">
        <f t="shared" si="4"/>
        <v>2.2000000000000006</v>
      </c>
      <c r="C38" s="26">
        <f t="shared" si="5"/>
        <v>24.91044916465965</v>
      </c>
      <c r="D38" s="27">
        <f t="shared" si="6"/>
        <v>2.055325240144022</v>
      </c>
    </row>
    <row r="39" spans="2:4" ht="15">
      <c r="B39" s="25">
        <f t="shared" si="4"/>
        <v>2.3000000000000007</v>
      </c>
      <c r="C39" s="26">
        <f t="shared" si="5"/>
        <v>26.042742308507815</v>
      </c>
      <c r="D39" s="27">
        <f t="shared" si="6"/>
        <v>1.0205991146960187</v>
      </c>
    </row>
    <row r="40" spans="2:4" ht="15">
      <c r="B40" s="25">
        <f t="shared" si="4"/>
        <v>2.400000000000001</v>
      </c>
      <c r="C40" s="26">
        <f t="shared" si="5"/>
        <v>27.17503545235598</v>
      </c>
      <c r="D40" s="27">
        <f t="shared" si="6"/>
        <v>-0.11222701075198316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0">
      <selection activeCell="C7" sqref="C7"/>
    </sheetView>
  </sheetViews>
  <sheetFormatPr defaultColWidth="9.140625" defaultRowHeight="15"/>
  <cols>
    <col min="1" max="1" width="10.7109375" style="0" customWidth="1"/>
    <col min="2" max="2" width="10.00390625" style="0" customWidth="1"/>
    <col min="3" max="3" width="18.7109375" style="0" customWidth="1"/>
    <col min="4" max="4" width="26.57421875" style="0" customWidth="1"/>
    <col min="5" max="5" width="22.140625" style="0" customWidth="1"/>
    <col min="6" max="6" width="34.421875" style="0" customWidth="1"/>
  </cols>
  <sheetData>
    <row r="1" spans="1:11" ht="18.75">
      <c r="A1" s="53" t="s">
        <v>44</v>
      </c>
      <c r="B1" s="31"/>
      <c r="C1" s="32"/>
      <c r="D1" s="30"/>
      <c r="E1" s="33"/>
      <c r="F1" s="34"/>
      <c r="H1" t="s">
        <v>48</v>
      </c>
      <c r="K1" t="s">
        <v>46</v>
      </c>
    </row>
    <row r="2" spans="1:6" ht="18.75">
      <c r="A2" s="34"/>
      <c r="B2" s="31"/>
      <c r="C2" s="31"/>
      <c r="D2" s="31"/>
      <c r="E2" s="34"/>
      <c r="F2" s="34"/>
    </row>
    <row r="4" ht="15">
      <c r="A4" s="42" t="s">
        <v>39</v>
      </c>
    </row>
    <row r="5" spans="2:6" ht="15">
      <c r="B5" s="35" t="s">
        <v>7</v>
      </c>
      <c r="C5" s="36" t="s">
        <v>8</v>
      </c>
      <c r="D5" s="37" t="s">
        <v>7</v>
      </c>
      <c r="E5" s="37" t="s">
        <v>40</v>
      </c>
      <c r="F5" s="38"/>
    </row>
    <row r="6" spans="2:6" ht="17.25">
      <c r="B6" s="8" t="s">
        <v>1</v>
      </c>
      <c r="C6" s="41">
        <v>10</v>
      </c>
      <c r="D6" s="2" t="s">
        <v>10</v>
      </c>
      <c r="E6" s="3" t="s">
        <v>14</v>
      </c>
      <c r="F6" s="5"/>
    </row>
    <row r="7" spans="2:8" ht="18">
      <c r="B7" s="8" t="s">
        <v>0</v>
      </c>
      <c r="C7" s="41">
        <v>15</v>
      </c>
      <c r="D7" s="2" t="s">
        <v>11</v>
      </c>
      <c r="E7" s="3" t="s">
        <v>15</v>
      </c>
      <c r="F7" s="5"/>
      <c r="H7" t="s">
        <v>49</v>
      </c>
    </row>
    <row r="8" spans="2:11" ht="15">
      <c r="B8" s="8" t="s">
        <v>2</v>
      </c>
      <c r="C8" s="41">
        <v>50</v>
      </c>
      <c r="D8" s="2" t="s">
        <v>12</v>
      </c>
      <c r="E8" s="3" t="s">
        <v>16</v>
      </c>
      <c r="F8" s="5" t="s">
        <v>41</v>
      </c>
      <c r="K8" t="s">
        <v>47</v>
      </c>
    </row>
    <row r="9" spans="2:6" ht="18">
      <c r="B9" s="8" t="s">
        <v>6</v>
      </c>
      <c r="C9" s="41">
        <v>0</v>
      </c>
      <c r="D9" s="2" t="s">
        <v>13</v>
      </c>
      <c r="E9" s="3" t="s">
        <v>17</v>
      </c>
      <c r="F9" s="5"/>
    </row>
    <row r="10" spans="2:6" ht="15">
      <c r="B10" s="8" t="s">
        <v>3</v>
      </c>
      <c r="C10" s="41">
        <v>0.1</v>
      </c>
      <c r="D10" s="2" t="s">
        <v>13</v>
      </c>
      <c r="E10" s="3" t="s">
        <v>18</v>
      </c>
      <c r="F10" s="5"/>
    </row>
    <row r="11" spans="2:6" ht="18">
      <c r="B11" s="4" t="s">
        <v>5</v>
      </c>
      <c r="C11" s="51">
        <f>C7*COS(RADIANS(C8))</f>
        <v>9.64181414529809</v>
      </c>
      <c r="D11" s="3" t="s">
        <v>11</v>
      </c>
      <c r="E11" s="3" t="s">
        <v>19</v>
      </c>
      <c r="F11" s="5" t="s">
        <v>42</v>
      </c>
    </row>
    <row r="12" spans="2:6" ht="18">
      <c r="B12" s="6" t="s">
        <v>4</v>
      </c>
      <c r="C12" s="52">
        <f>C7*SIN(RADIANS(C8))</f>
        <v>11.49066664678467</v>
      </c>
      <c r="D12" s="28" t="s">
        <v>11</v>
      </c>
      <c r="E12" s="28" t="s">
        <v>20</v>
      </c>
      <c r="F12" s="29" t="s">
        <v>43</v>
      </c>
    </row>
    <row r="14" spans="2:6" ht="18">
      <c r="B14" s="35" t="s">
        <v>29</v>
      </c>
      <c r="C14" s="37" t="s">
        <v>30</v>
      </c>
      <c r="D14" s="37" t="s">
        <v>31</v>
      </c>
      <c r="E14" s="39" t="s">
        <v>36</v>
      </c>
      <c r="F14" s="40" t="s">
        <v>37</v>
      </c>
    </row>
    <row r="15" spans="2:6" ht="15">
      <c r="B15" s="45">
        <f>C9</f>
        <v>0</v>
      </c>
      <c r="C15" s="47">
        <v>0</v>
      </c>
      <c r="D15" s="44">
        <v>0</v>
      </c>
      <c r="E15" s="49">
        <f>$C$11</f>
        <v>9.64181414529809</v>
      </c>
      <c r="F15" s="24">
        <f>C12</f>
        <v>11.49066664678467</v>
      </c>
    </row>
    <row r="16" spans="2:6" ht="15">
      <c r="B16" s="45">
        <f>B15+C$10</f>
        <v>0.1</v>
      </c>
      <c r="C16" s="47">
        <f>$C15+1</f>
        <v>1</v>
      </c>
      <c r="D16" s="44">
        <f>D15+F15*$C$10</f>
        <v>1.149066664678467</v>
      </c>
      <c r="E16" s="49">
        <f aca="true" t="shared" si="0" ref="E16:E40">$C$11</f>
        <v>9.64181414529809</v>
      </c>
      <c r="F16" s="24">
        <f>$F15-$C$6*$C$10</f>
        <v>10.49066664678467</v>
      </c>
    </row>
    <row r="17" spans="2:6" ht="15">
      <c r="B17" s="45">
        <f>B16+C$10</f>
        <v>0.2</v>
      </c>
      <c r="C17" s="47">
        <f>$C16+1</f>
        <v>2</v>
      </c>
      <c r="D17" s="44">
        <f aca="true" t="shared" si="1" ref="D17:D35">D16+F16*$C$10</f>
        <v>2.198133329356934</v>
      </c>
      <c r="E17" s="49">
        <f t="shared" si="0"/>
        <v>9.64181414529809</v>
      </c>
      <c r="F17" s="24">
        <f aca="true" t="shared" si="2" ref="F17:F32">$F16-1</f>
        <v>9.49066664678467</v>
      </c>
    </row>
    <row r="18" spans="2:6" ht="15">
      <c r="B18" s="45">
        <f>B17+C$10</f>
        <v>0.30000000000000004</v>
      </c>
      <c r="C18" s="47">
        <f aca="true" t="shared" si="3" ref="C17:C40">$C17+1</f>
        <v>3</v>
      </c>
      <c r="D18" s="44">
        <f t="shared" si="1"/>
        <v>3.147199994035401</v>
      </c>
      <c r="E18" s="49">
        <f t="shared" si="0"/>
        <v>9.64181414529809</v>
      </c>
      <c r="F18" s="24">
        <f t="shared" si="2"/>
        <v>8.49066664678467</v>
      </c>
    </row>
    <row r="19" spans="2:6" ht="15">
      <c r="B19" s="45">
        <f>B18+C$10</f>
        <v>0.4</v>
      </c>
      <c r="C19" s="47">
        <f t="shared" si="3"/>
        <v>4</v>
      </c>
      <c r="D19" s="44">
        <f t="shared" si="1"/>
        <v>3.996266658713868</v>
      </c>
      <c r="E19" s="49">
        <f t="shared" si="0"/>
        <v>9.64181414529809</v>
      </c>
      <c r="F19" s="24">
        <f t="shared" si="2"/>
        <v>7.490666646784669</v>
      </c>
    </row>
    <row r="20" spans="2:6" ht="15">
      <c r="B20" s="45">
        <f>B19+C$10</f>
        <v>0.5</v>
      </c>
      <c r="C20" s="47">
        <f t="shared" si="3"/>
        <v>5</v>
      </c>
      <c r="D20" s="44">
        <f t="shared" si="1"/>
        <v>4.745333323392336</v>
      </c>
      <c r="E20" s="49">
        <f t="shared" si="0"/>
        <v>9.64181414529809</v>
      </c>
      <c r="F20" s="24">
        <f t="shared" si="2"/>
        <v>6.490666646784669</v>
      </c>
    </row>
    <row r="21" spans="2:6" ht="15">
      <c r="B21" s="45">
        <f aca="true" t="shared" si="4" ref="B21:B32">B20+C$10</f>
        <v>0.6</v>
      </c>
      <c r="C21" s="47">
        <f t="shared" si="3"/>
        <v>6</v>
      </c>
      <c r="D21" s="44">
        <f t="shared" si="1"/>
        <v>5.394399988070803</v>
      </c>
      <c r="E21" s="49">
        <f t="shared" si="0"/>
        <v>9.64181414529809</v>
      </c>
      <c r="F21" s="24">
        <f t="shared" si="2"/>
        <v>5.490666646784669</v>
      </c>
    </row>
    <row r="22" spans="2:6" ht="15">
      <c r="B22" s="45">
        <f t="shared" si="4"/>
        <v>0.7</v>
      </c>
      <c r="C22" s="47">
        <f t="shared" si="3"/>
        <v>7</v>
      </c>
      <c r="D22" s="44">
        <f t="shared" si="1"/>
        <v>5.94346665274927</v>
      </c>
      <c r="E22" s="49">
        <f t="shared" si="0"/>
        <v>9.64181414529809</v>
      </c>
      <c r="F22" s="24">
        <f t="shared" si="2"/>
        <v>4.490666646784669</v>
      </c>
    </row>
    <row r="23" spans="2:6" ht="15">
      <c r="B23" s="45">
        <f t="shared" si="4"/>
        <v>0.7999999999999999</v>
      </c>
      <c r="C23" s="47">
        <f t="shared" si="3"/>
        <v>8</v>
      </c>
      <c r="D23" s="44">
        <f t="shared" si="1"/>
        <v>6.392533317427737</v>
      </c>
      <c r="E23" s="49">
        <f t="shared" si="0"/>
        <v>9.64181414529809</v>
      </c>
      <c r="F23" s="24">
        <f t="shared" si="2"/>
        <v>3.4906666467846694</v>
      </c>
    </row>
    <row r="24" spans="2:6" ht="15">
      <c r="B24" s="45">
        <f t="shared" si="4"/>
        <v>0.8999999999999999</v>
      </c>
      <c r="C24" s="47">
        <f t="shared" si="3"/>
        <v>9</v>
      </c>
      <c r="D24" s="44">
        <f t="shared" si="1"/>
        <v>6.741599982106203</v>
      </c>
      <c r="E24" s="49">
        <f t="shared" si="0"/>
        <v>9.64181414529809</v>
      </c>
      <c r="F24" s="24">
        <f t="shared" si="2"/>
        <v>2.4906666467846694</v>
      </c>
    </row>
    <row r="25" spans="2:6" ht="15">
      <c r="B25" s="45">
        <f t="shared" si="4"/>
        <v>0.9999999999999999</v>
      </c>
      <c r="C25" s="47">
        <f t="shared" si="3"/>
        <v>10</v>
      </c>
      <c r="D25" s="44">
        <f t="shared" si="1"/>
        <v>6.99066664678467</v>
      </c>
      <c r="E25" s="49">
        <f t="shared" si="0"/>
        <v>9.64181414529809</v>
      </c>
      <c r="F25" s="24">
        <f t="shared" si="2"/>
        <v>1.4906666467846694</v>
      </c>
    </row>
    <row r="26" spans="2:6" ht="15">
      <c r="B26" s="45">
        <f t="shared" si="4"/>
        <v>1.0999999999999999</v>
      </c>
      <c r="C26" s="47">
        <f t="shared" si="3"/>
        <v>11</v>
      </c>
      <c r="D26" s="44">
        <f t="shared" si="1"/>
        <v>7.139733311463138</v>
      </c>
      <c r="E26" s="49">
        <f t="shared" si="0"/>
        <v>9.64181414529809</v>
      </c>
      <c r="F26" s="24">
        <f t="shared" si="2"/>
        <v>0.4906666467846694</v>
      </c>
    </row>
    <row r="27" spans="2:6" ht="15">
      <c r="B27" s="45">
        <f t="shared" si="4"/>
        <v>1.2</v>
      </c>
      <c r="C27" s="47">
        <f t="shared" si="3"/>
        <v>12</v>
      </c>
      <c r="D27" s="44">
        <f t="shared" si="1"/>
        <v>7.188799976141604</v>
      </c>
      <c r="E27" s="49">
        <f t="shared" si="0"/>
        <v>9.64181414529809</v>
      </c>
      <c r="F27" s="24">
        <f t="shared" si="2"/>
        <v>-0.5093333532153306</v>
      </c>
    </row>
    <row r="28" spans="2:6" ht="15">
      <c r="B28" s="45">
        <f t="shared" si="4"/>
        <v>1.3</v>
      </c>
      <c r="C28" s="47">
        <f t="shared" si="3"/>
        <v>13</v>
      </c>
      <c r="D28" s="44">
        <f t="shared" si="1"/>
        <v>7.1378666408200715</v>
      </c>
      <c r="E28" s="49">
        <f t="shared" si="0"/>
        <v>9.64181414529809</v>
      </c>
      <c r="F28" s="24">
        <f t="shared" si="2"/>
        <v>-1.5093333532153306</v>
      </c>
    </row>
    <row r="29" spans="2:6" ht="15">
      <c r="B29" s="45">
        <f t="shared" si="4"/>
        <v>1.4000000000000001</v>
      </c>
      <c r="C29" s="47">
        <f t="shared" si="3"/>
        <v>14</v>
      </c>
      <c r="D29" s="44">
        <f t="shared" si="1"/>
        <v>6.986933305498538</v>
      </c>
      <c r="E29" s="49">
        <f t="shared" si="0"/>
        <v>9.64181414529809</v>
      </c>
      <c r="F29" s="24">
        <f t="shared" si="2"/>
        <v>-2.5093333532153306</v>
      </c>
    </row>
    <row r="30" spans="2:6" ht="15">
      <c r="B30" s="45">
        <f t="shared" si="4"/>
        <v>1.5000000000000002</v>
      </c>
      <c r="C30" s="47">
        <f t="shared" si="3"/>
        <v>15</v>
      </c>
      <c r="D30" s="44">
        <f t="shared" si="1"/>
        <v>6.735999970177005</v>
      </c>
      <c r="E30" s="49">
        <f t="shared" si="0"/>
        <v>9.64181414529809</v>
      </c>
      <c r="F30" s="24">
        <f t="shared" si="2"/>
        <v>-3.5093333532153306</v>
      </c>
    </row>
    <row r="31" spans="2:6" ht="15">
      <c r="B31" s="45">
        <f t="shared" si="4"/>
        <v>1.6000000000000003</v>
      </c>
      <c r="C31" s="47">
        <f t="shared" si="3"/>
        <v>16</v>
      </c>
      <c r="D31" s="44">
        <f t="shared" si="1"/>
        <v>6.385066634855472</v>
      </c>
      <c r="E31" s="49">
        <f t="shared" si="0"/>
        <v>9.64181414529809</v>
      </c>
      <c r="F31" s="24">
        <f t="shared" si="2"/>
        <v>-4.509333353215331</v>
      </c>
    </row>
    <row r="32" spans="2:6" ht="15">
      <c r="B32" s="46">
        <f t="shared" si="4"/>
        <v>1.7000000000000004</v>
      </c>
      <c r="C32" s="47">
        <f t="shared" si="3"/>
        <v>17</v>
      </c>
      <c r="D32" s="44">
        <f t="shared" si="1"/>
        <v>5.934133299533939</v>
      </c>
      <c r="E32" s="49">
        <f t="shared" si="0"/>
        <v>9.64181414529809</v>
      </c>
      <c r="F32" s="24">
        <f t="shared" si="2"/>
        <v>-5.509333353215331</v>
      </c>
    </row>
    <row r="33" spans="2:6" ht="15">
      <c r="B33" s="46">
        <f aca="true" t="shared" si="5" ref="B33:B40">B32+C$10</f>
        <v>1.8000000000000005</v>
      </c>
      <c r="C33" s="47">
        <f t="shared" si="3"/>
        <v>18</v>
      </c>
      <c r="D33" s="44">
        <f t="shared" si="1"/>
        <v>5.383199964212406</v>
      </c>
      <c r="E33" s="49">
        <f t="shared" si="0"/>
        <v>9.64181414529809</v>
      </c>
      <c r="F33" s="24">
        <f aca="true" t="shared" si="6" ref="F33:F40">$F32-1</f>
        <v>-6.509333353215331</v>
      </c>
    </row>
    <row r="34" spans="2:6" ht="15">
      <c r="B34" s="46">
        <f t="shared" si="5"/>
        <v>1.9000000000000006</v>
      </c>
      <c r="C34" s="47">
        <f t="shared" si="3"/>
        <v>19</v>
      </c>
      <c r="D34" s="44">
        <f t="shared" si="1"/>
        <v>4.732266628890873</v>
      </c>
      <c r="E34" s="49">
        <f t="shared" si="0"/>
        <v>9.64181414529809</v>
      </c>
      <c r="F34" s="24">
        <f t="shared" si="6"/>
        <v>-7.509333353215331</v>
      </c>
    </row>
    <row r="35" spans="2:6" ht="15">
      <c r="B35" s="46">
        <f t="shared" si="5"/>
        <v>2.0000000000000004</v>
      </c>
      <c r="C35" s="47">
        <f t="shared" si="3"/>
        <v>20</v>
      </c>
      <c r="D35" s="48">
        <f t="shared" si="1"/>
        <v>3.9813332935693397</v>
      </c>
      <c r="E35" s="49">
        <f t="shared" si="0"/>
        <v>9.64181414529809</v>
      </c>
      <c r="F35" s="27">
        <f t="shared" si="6"/>
        <v>-8.50933335321533</v>
      </c>
    </row>
    <row r="36" spans="2:6" ht="15">
      <c r="B36" s="46">
        <f t="shared" si="5"/>
        <v>2.1000000000000005</v>
      </c>
      <c r="C36" s="47">
        <f t="shared" si="3"/>
        <v>21</v>
      </c>
      <c r="D36" s="48">
        <f>D35+F35*$C$10</f>
        <v>3.1303999582478066</v>
      </c>
      <c r="E36" s="49">
        <f t="shared" si="0"/>
        <v>9.64181414529809</v>
      </c>
      <c r="F36" s="27">
        <f t="shared" si="6"/>
        <v>-9.50933335321533</v>
      </c>
    </row>
    <row r="37" spans="2:6" ht="15">
      <c r="B37" s="46">
        <f t="shared" si="5"/>
        <v>2.2000000000000006</v>
      </c>
      <c r="C37" s="47">
        <f t="shared" si="3"/>
        <v>22</v>
      </c>
      <c r="D37" s="48">
        <f>D36+F36*$C$10</f>
        <v>2.1794666229262734</v>
      </c>
      <c r="E37" s="49">
        <f t="shared" si="0"/>
        <v>9.64181414529809</v>
      </c>
      <c r="F37" s="27">
        <f t="shared" si="6"/>
        <v>-10.50933335321533</v>
      </c>
    </row>
    <row r="38" spans="2:6" ht="15">
      <c r="B38" s="46">
        <f t="shared" si="5"/>
        <v>2.3000000000000007</v>
      </c>
      <c r="C38" s="47">
        <f t="shared" si="3"/>
        <v>23</v>
      </c>
      <c r="D38" s="48">
        <f>D37+F37*$C$10</f>
        <v>1.1285332876047403</v>
      </c>
      <c r="E38" s="49">
        <f t="shared" si="0"/>
        <v>9.64181414529809</v>
      </c>
      <c r="F38" s="27">
        <f t="shared" si="6"/>
        <v>-11.50933335321533</v>
      </c>
    </row>
    <row r="39" spans="2:6" ht="15">
      <c r="B39" s="46">
        <f t="shared" si="5"/>
        <v>2.400000000000001</v>
      </c>
      <c r="C39" s="47">
        <f t="shared" si="3"/>
        <v>24</v>
      </c>
      <c r="D39" s="48">
        <f>D38+F38*$C$10</f>
        <v>-0.022400047716792937</v>
      </c>
      <c r="E39" s="49">
        <f t="shared" si="0"/>
        <v>9.64181414529809</v>
      </c>
      <c r="F39" s="27">
        <f t="shared" si="6"/>
        <v>-12.50933335321533</v>
      </c>
    </row>
    <row r="40" spans="2:6" ht="15">
      <c r="B40" s="46">
        <f t="shared" si="5"/>
        <v>2.500000000000001</v>
      </c>
      <c r="C40" s="47">
        <f t="shared" si="3"/>
        <v>25</v>
      </c>
      <c r="D40" s="48">
        <f>D39+F39*$C$10</f>
        <v>-1.273333383038326</v>
      </c>
      <c r="E40" s="49">
        <f t="shared" si="0"/>
        <v>9.64181414529809</v>
      </c>
      <c r="F40" s="27">
        <f t="shared" si="6"/>
        <v>-13.50933335321533</v>
      </c>
    </row>
    <row r="41" ht="15">
      <c r="E41" s="50"/>
    </row>
    <row r="42" ht="15">
      <c r="A42" s="43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7"/>
  <drawing r:id="rId6"/>
  <legacyDrawing r:id="rId5"/>
  <oleObjects>
    <oleObject progId="Equation.3" shapeId="1143543" r:id="rId1"/>
    <oleObject progId="Equation.3" shapeId="1144641" r:id="rId2"/>
    <oleObject progId="Equation.3" shapeId="1146559" r:id="rId3"/>
    <oleObject progId="Equation.3" shapeId="114771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Derehajło</dc:creator>
  <cp:keywords/>
  <dc:description/>
  <cp:lastModifiedBy>Przemek</cp:lastModifiedBy>
  <dcterms:created xsi:type="dcterms:W3CDTF">2009-03-08T12:52:55Z</dcterms:created>
  <dcterms:modified xsi:type="dcterms:W3CDTF">2010-03-16T20:42:17Z</dcterms:modified>
  <cp:category/>
  <cp:version/>
  <cp:contentType/>
  <cp:contentStatus/>
</cp:coreProperties>
</file>